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firstSheet="1" activeTab="1"/>
  </bookViews>
  <sheets>
    <sheet name="TMBChung-5 -Nam2012" sheetId="1" r:id="rId1"/>
    <sheet name="TMBChung-T01-2013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<sst xmlns="http://schemas.openxmlformats.org/spreadsheetml/2006/main" count="64" uniqueCount="43">
  <si>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</si>
  <si>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</si>
  <si>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</si>
  <si>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</si>
  <si>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</si>
  <si>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</si>
  <si>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</si>
  <si>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</si>
  <si>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</si>
  <si>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</si>
  <si>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</si>
  <si>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</si>
  <si>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</si>
  <si>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</si>
  <si>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</si>
  <si>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</si>
  <si>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 xml:space="preserve">Thực hiện </t>
  </si>
  <si>
    <t>Kế hoạch
năm 2012</t>
  </si>
  <si>
    <t>Chính thức
Tháng 1/2012</t>
  </si>
  <si>
    <t>Chính thức
Tháng 2/2012</t>
  </si>
  <si>
    <t>Chính thức
Tháng 3/2012</t>
  </si>
  <si>
    <t>Chính thức
Tháng 4/2012</t>
  </si>
  <si>
    <t>Ước 
 Tháng 5/2012</t>
  </si>
  <si>
    <t>Chính thức 
 5 thang
Năm 2011</t>
  </si>
  <si>
    <t>Tháng 5/2012
so 
Tháng 4/2012</t>
  </si>
  <si>
    <t xml:space="preserve">Dự  ước  5 thang
 so
 Kế  Hoạch  </t>
  </si>
  <si>
    <t>Dự ước 5 thang
so 
Cùng kỳ</t>
  </si>
  <si>
    <t xml:space="preserve"> Ước 5 tháng năm 2012</t>
  </si>
  <si>
    <t xml:space="preserve"> Ước 6 tháng năm 2012</t>
  </si>
  <si>
    <t>Chính thức 
 6 thang
Năm 2011</t>
  </si>
  <si>
    <t xml:space="preserve">Dự  ước  6 thang
 so
 Kế  Hoạch  </t>
  </si>
  <si>
    <t>Dự ước 6 thang
so 
Cùng kỳ</t>
  </si>
  <si>
    <t xml:space="preserve">                      Tháng 05 Năm 2012</t>
  </si>
  <si>
    <t xml:space="preserve">TỔNG MỨC BÁN CHUNG VÀ BÁN LẺ </t>
  </si>
  <si>
    <t>Chính thức
Tháng 12</t>
  </si>
  <si>
    <t xml:space="preserve"> Ước tháng 01 năm 2013</t>
  </si>
  <si>
    <t>Chính thức tháng 01
Năm 2012</t>
  </si>
  <si>
    <t xml:space="preserve">Dự  ước  tháng 01 năm 2013
 so
 Kế  Hoạch  </t>
  </si>
  <si>
    <t>Tháng 01/2013
so 
Tháng 12/2012</t>
  </si>
  <si>
    <t>Kế hoạch
năm 2013</t>
  </si>
  <si>
    <t>Dự ước tháng 01 năm 2013
 so cùng kỳ</t>
  </si>
  <si>
    <t>Tháng 01 Năm 2013</t>
  </si>
  <si>
    <t>Thực hiện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</si>
</sst>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0"/>
  </numFmts>
  <fonts count="30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color indexed="8"/>
      <name val=".VnTim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0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Time"/>
      <family val="0"/>
    </font>
    <font>
      <sz val="12"/>
      <name val=".VnTime"/>
      <family val="0"/>
    </font>
    <font>
      <sz val="10"/>
      <color indexed="8"/>
      <name val=".VnTime"/>
      <family val="0"/>
    </font>
    <font>
      <sz val="10"/>
      <color indexed="10"/>
      <name val=".VnTime"/>
      <family val="0"/>
    </font>
    <font>
      <b/>
      <sz val="10"/>
      <color indexed="8"/>
      <name val=".VnTim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3" xfId="0" applyFont="1" applyBorder="1" applyAlignment="1">
      <alignment/>
    </xf>
    <xf numFmtId="0" fontId="7" fillId="0" borderId="3" xfId="0" applyFont="1" applyBorder="1" applyAlignment="1" quotePrefix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1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4" fontId="8" fillId="0" borderId="6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0" fontId="20" fillId="0" borderId="3" xfId="0" applyFont="1" applyBorder="1" applyAlignment="1" quotePrefix="1">
      <alignment horizontal="center"/>
    </xf>
    <xf numFmtId="4" fontId="21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" fontId="20" fillId="0" borderId="8" xfId="0" applyNumberFormat="1" applyFont="1" applyBorder="1" applyAlignment="1" quotePrefix="1">
      <alignment horizontal="center"/>
    </xf>
    <xf numFmtId="4" fontId="24" fillId="0" borderId="3" xfId="0" applyNumberFormat="1" applyFont="1" applyBorder="1" applyAlignment="1" quotePrefix="1">
      <alignment horizontal="center"/>
    </xf>
    <xf numFmtId="4" fontId="20" fillId="0" borderId="3" xfId="0" applyNumberFormat="1" applyFont="1" applyBorder="1" applyAlignment="1" quotePrefix="1">
      <alignment horizontal="center"/>
    </xf>
    <xf numFmtId="4" fontId="20" fillId="0" borderId="9" xfId="0" applyNumberFormat="1" applyFont="1" applyBorder="1" applyAlignment="1" quotePrefix="1">
      <alignment horizontal="center"/>
    </xf>
    <xf numFmtId="4" fontId="8" fillId="0" borderId="3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3" fillId="0" borderId="3" xfId="0" applyNumberFormat="1" applyFont="1" applyFill="1" applyBorder="1" applyAlignment="1">
      <alignment/>
    </xf>
    <xf numFmtId="4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/>
    </xf>
    <xf numFmtId="0" fontId="8" fillId="0" borderId="11" xfId="0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" fontId="0" fillId="0" borderId="5" xfId="0" applyNumberFormat="1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19" fillId="0" borderId="12" xfId="0" applyNumberFormat="1" applyFont="1" applyBorder="1" applyAlignment="1">
      <alignment horizontal="right"/>
    </xf>
    <xf numFmtId="4" fontId="21" fillId="0" borderId="12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/>
    </xf>
    <xf numFmtId="4" fontId="23" fillId="0" borderId="6" xfId="0" applyNumberFormat="1" applyFont="1" applyBorder="1" applyAlignment="1">
      <alignment/>
    </xf>
    <xf numFmtId="4" fontId="23" fillId="0" borderId="8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25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7" xfId="0" applyFont="1" applyBorder="1" applyAlignment="1">
      <alignment/>
    </xf>
    <xf numFmtId="4" fontId="7" fillId="0" borderId="7" xfId="0" applyNumberFormat="1" applyFont="1" applyBorder="1" applyAlignment="1" quotePrefix="1">
      <alignment horizontal="center"/>
    </xf>
    <xf numFmtId="4" fontId="12" fillId="0" borderId="7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/>
    </xf>
    <xf numFmtId="0" fontId="7" fillId="0" borderId="3" xfId="0" applyFont="1" applyBorder="1" applyAlignment="1" quotePrefix="1">
      <alignment horizontal="center"/>
    </xf>
    <xf numFmtId="4" fontId="17" fillId="0" borderId="3" xfId="0" applyNumberFormat="1" applyFont="1" applyBorder="1" applyAlignment="1" quotePrefix="1">
      <alignment horizontal="center"/>
    </xf>
    <xf numFmtId="3" fontId="18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 quotePrefix="1">
      <alignment horizontal="center"/>
    </xf>
    <xf numFmtId="4" fontId="7" fillId="0" borderId="3" xfId="0" applyNumberFormat="1" applyFont="1" applyFill="1" applyBorder="1" applyAlignment="1">
      <alignment horizontal="right"/>
    </xf>
    <xf numFmtId="4" fontId="7" fillId="0" borderId="5" xfId="0" applyNumberFormat="1" applyFont="1" applyBorder="1" applyAlignment="1" quotePrefix="1">
      <alignment horizontal="center"/>
    </xf>
    <xf numFmtId="4" fontId="7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workbookViewId="0" topLeftCell="A7">
      <pane xSplit="1" ySplit="2" topLeftCell="I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Q16" sqref="Q16"/>
    </sheetView>
  </sheetViews>
  <sheetFormatPr defaultColWidth="8.72265625" defaultRowHeight="16.5"/>
  <cols>
    <col min="1" max="1" width="27.36328125" style="0" customWidth="1"/>
    <col min="3" max="5" width="10.36328125" style="0" hidden="1" customWidth="1"/>
    <col min="6" max="7" width="8.99609375" style="0" customWidth="1"/>
    <col min="8" max="8" width="9.54296875" style="0" customWidth="1"/>
    <col min="9" max="9" width="9.0859375" style="0" customWidth="1"/>
    <col min="10" max="10" width="9.453125" style="0" customWidth="1"/>
    <col min="11" max="11" width="9.54296875" style="0" customWidth="1"/>
    <col min="12" max="12" width="7.36328125" style="0" customWidth="1"/>
    <col min="13" max="13" width="6.0859375" style="0" customWidth="1"/>
    <col min="14" max="14" width="5.36328125" style="0" customWidth="1"/>
    <col min="15" max="15" width="6.99609375" style="0" customWidth="1"/>
    <col min="16" max="16" width="6.6328125" style="0" customWidth="1"/>
    <col min="17" max="17" width="11.18359375" style="0" customWidth="1"/>
  </cols>
  <sheetData>
    <row r="1" ht="16.5">
      <c r="A1" s="5" t="s">
        <v>11</v>
      </c>
    </row>
    <row r="2" ht="16.5">
      <c r="A2" s="5" t="s">
        <v>14</v>
      </c>
    </row>
    <row r="3" spans="1:16" ht="21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9.5" customHeight="1">
      <c r="A4" s="100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2:16" ht="19.5" customHeight="1">
      <c r="L5" s="93" t="s">
        <v>13</v>
      </c>
      <c r="M5" s="93"/>
      <c r="N5" s="93"/>
      <c r="O5" s="93"/>
      <c r="P5" s="93"/>
    </row>
    <row r="6" spans="1:16" ht="37.5" customHeight="1">
      <c r="A6" s="90"/>
      <c r="B6" s="96" t="s">
        <v>17</v>
      </c>
      <c r="C6" s="48"/>
      <c r="D6" s="102" t="s">
        <v>16</v>
      </c>
      <c r="E6" s="103"/>
      <c r="F6" s="103"/>
      <c r="G6" s="103"/>
      <c r="H6" s="103"/>
      <c r="I6" s="50"/>
      <c r="J6" s="96" t="s">
        <v>23</v>
      </c>
      <c r="K6" s="96" t="s">
        <v>29</v>
      </c>
      <c r="L6" s="87" t="s">
        <v>0</v>
      </c>
      <c r="M6" s="88"/>
      <c r="N6" s="88"/>
      <c r="O6" s="88"/>
      <c r="P6" s="89"/>
    </row>
    <row r="7" spans="1:16" ht="16.5" customHeight="1">
      <c r="A7" s="91"/>
      <c r="B7" s="101"/>
      <c r="C7" s="94" t="s">
        <v>18</v>
      </c>
      <c r="D7" s="94" t="s">
        <v>19</v>
      </c>
      <c r="E7" s="94" t="s">
        <v>20</v>
      </c>
      <c r="F7" s="94" t="s">
        <v>21</v>
      </c>
      <c r="G7" s="96" t="s">
        <v>22</v>
      </c>
      <c r="H7" s="96" t="s">
        <v>27</v>
      </c>
      <c r="I7" s="96" t="s">
        <v>28</v>
      </c>
      <c r="J7" s="94"/>
      <c r="K7" s="94"/>
      <c r="L7" s="98" t="s">
        <v>24</v>
      </c>
      <c r="M7" s="104" t="s">
        <v>25</v>
      </c>
      <c r="N7" s="104" t="s">
        <v>30</v>
      </c>
      <c r="O7" s="98" t="s">
        <v>26</v>
      </c>
      <c r="P7" s="98" t="s">
        <v>31</v>
      </c>
    </row>
    <row r="8" spans="1:16" ht="99" customHeight="1">
      <c r="A8" s="92"/>
      <c r="B8" s="95"/>
      <c r="C8" s="95"/>
      <c r="D8" s="95"/>
      <c r="E8" s="95"/>
      <c r="F8" s="95"/>
      <c r="G8" s="97"/>
      <c r="H8" s="97"/>
      <c r="I8" s="97"/>
      <c r="J8" s="97"/>
      <c r="K8" s="97"/>
      <c r="L8" s="99"/>
      <c r="M8" s="105"/>
      <c r="N8" s="105"/>
      <c r="O8" s="99"/>
      <c r="P8" s="99"/>
    </row>
    <row r="9" spans="1:16" ht="22.5" customHeight="1">
      <c r="A9" s="6" t="s">
        <v>1</v>
      </c>
      <c r="B9" s="38"/>
      <c r="C9" s="20">
        <v>13204.428</v>
      </c>
      <c r="D9" s="20">
        <f>SUM(D11:D13)</f>
        <v>11959.41</v>
      </c>
      <c r="E9" s="20">
        <v>12121.989</v>
      </c>
      <c r="F9" s="20">
        <v>12350.69</v>
      </c>
      <c r="G9" s="20">
        <v>12602.41</v>
      </c>
      <c r="H9" s="20">
        <f>SUM(H11:H13)</f>
        <v>62238.926999999996</v>
      </c>
      <c r="I9" s="20">
        <v>74746.61</v>
      </c>
      <c r="J9" s="20">
        <v>49602.23</v>
      </c>
      <c r="K9" s="20">
        <v>59439.79</v>
      </c>
      <c r="L9" s="21">
        <f>G9/F9*100</f>
        <v>102.03810475366153</v>
      </c>
      <c r="M9" s="32"/>
      <c r="N9" s="32"/>
      <c r="O9" s="32">
        <f>H9/J9*100</f>
        <v>125.47606629782571</v>
      </c>
      <c r="P9" s="32">
        <f>I9/K9*100</f>
        <v>125.75180699662634</v>
      </c>
    </row>
    <row r="10" spans="1:16" ht="22.5" customHeight="1">
      <c r="A10" s="9" t="s">
        <v>2</v>
      </c>
      <c r="B10" s="23"/>
      <c r="C10" s="24"/>
      <c r="D10" s="24"/>
      <c r="E10" s="25"/>
      <c r="F10" s="25"/>
      <c r="G10" s="25"/>
      <c r="H10" s="12"/>
      <c r="I10" s="12"/>
      <c r="J10" s="42"/>
      <c r="K10" s="42"/>
      <c r="L10" s="27"/>
      <c r="M10" s="22"/>
      <c r="N10" s="22"/>
      <c r="O10" s="22"/>
      <c r="P10" s="22"/>
    </row>
    <row r="11" spans="1:17" ht="22.5" customHeight="1">
      <c r="A11" s="4" t="s">
        <v>3</v>
      </c>
      <c r="B11" s="28"/>
      <c r="C11" s="29">
        <v>855.226</v>
      </c>
      <c r="D11" s="29">
        <v>872.31</v>
      </c>
      <c r="E11" s="29">
        <v>901.966</v>
      </c>
      <c r="F11" s="29">
        <v>914.2</v>
      </c>
      <c r="G11" s="29">
        <v>933.33</v>
      </c>
      <c r="H11" s="12">
        <f>C11+D11+G11+E11+F11</f>
        <v>4477.032</v>
      </c>
      <c r="I11" s="12">
        <v>5408.92</v>
      </c>
      <c r="J11" s="29">
        <v>3802.84</v>
      </c>
      <c r="K11" s="29">
        <v>4576.39</v>
      </c>
      <c r="L11" s="27">
        <f>G11/F11*100</f>
        <v>102.09253992561801</v>
      </c>
      <c r="M11" s="22"/>
      <c r="N11" s="22"/>
      <c r="O11" s="22">
        <f aca="true" t="shared" si="0" ref="O11:O22">H11/J11*100</f>
        <v>117.72864490749019</v>
      </c>
      <c r="P11" s="22">
        <f aca="true" t="shared" si="1" ref="P11:P22">I11/K11*100</f>
        <v>118.19184990789684</v>
      </c>
      <c r="Q11" s="1"/>
    </row>
    <row r="12" spans="1:17" s="13" customFormat="1" ht="22.5" customHeight="1">
      <c r="A12" s="18" t="s">
        <v>4</v>
      </c>
      <c r="B12" s="39"/>
      <c r="C12" s="29">
        <f>C9-C11-C13</f>
        <v>11419.954</v>
      </c>
      <c r="D12" s="29">
        <v>10172.59</v>
      </c>
      <c r="E12" s="29">
        <f>E9-E11-E13</f>
        <v>10300.304999999998</v>
      </c>
      <c r="F12" s="29">
        <f>F9-F11-F13</f>
        <v>10509.24</v>
      </c>
      <c r="G12" s="29">
        <f>G9-G11-G13</f>
        <v>10720.63</v>
      </c>
      <c r="H12" s="12">
        <f>C12+D12+G12+E12+F12</f>
        <v>53122.719</v>
      </c>
      <c r="I12" s="12">
        <f>I9-I11-I13</f>
        <v>63777.66</v>
      </c>
      <c r="J12" s="29">
        <f>J9-J11-J13</f>
        <v>41740.4</v>
      </c>
      <c r="K12" s="29">
        <f>K9-K11-K13</f>
        <v>50005.090000000004</v>
      </c>
      <c r="L12" s="27">
        <f aca="true" t="shared" si="2" ref="L12:L22">G12/F12*100</f>
        <v>102.01146800339511</v>
      </c>
      <c r="M12" s="22"/>
      <c r="N12" s="22"/>
      <c r="O12" s="22">
        <f t="shared" si="0"/>
        <v>127.269309829326</v>
      </c>
      <c r="P12" s="22">
        <f t="shared" si="1"/>
        <v>127.54233619017583</v>
      </c>
      <c r="Q12" s="51"/>
    </row>
    <row r="13" spans="1:17" ht="22.5" customHeight="1">
      <c r="A13" s="4" t="s">
        <v>5</v>
      </c>
      <c r="B13" s="28"/>
      <c r="C13" s="29">
        <v>929.248</v>
      </c>
      <c r="D13" s="29">
        <v>914.51</v>
      </c>
      <c r="E13" s="29">
        <v>919.718</v>
      </c>
      <c r="F13" s="29">
        <v>927.25</v>
      </c>
      <c r="G13" s="29">
        <v>948.45</v>
      </c>
      <c r="H13" s="12">
        <f aca="true" t="shared" si="3" ref="H13:H22">C13+D13+G13+E13+F13</f>
        <v>4639.1759999999995</v>
      </c>
      <c r="I13" s="12">
        <v>5560.03</v>
      </c>
      <c r="J13" s="29">
        <v>4058.99</v>
      </c>
      <c r="K13" s="29">
        <v>4858.31</v>
      </c>
      <c r="L13" s="27">
        <f t="shared" si="2"/>
        <v>102.28633054731735</v>
      </c>
      <c r="M13" s="22"/>
      <c r="N13" s="22"/>
      <c r="O13" s="22">
        <f t="shared" si="0"/>
        <v>114.29385142609367</v>
      </c>
      <c r="P13" s="22">
        <f t="shared" si="1"/>
        <v>114.44370573306355</v>
      </c>
      <c r="Q13" s="1"/>
    </row>
    <row r="14" spans="1:17" s="13" customFormat="1" ht="22.5" customHeight="1">
      <c r="A14" s="19" t="s">
        <v>6</v>
      </c>
      <c r="B14" s="30">
        <v>87870</v>
      </c>
      <c r="C14" s="26">
        <v>7247.053</v>
      </c>
      <c r="D14" s="26">
        <v>6385.79</v>
      </c>
      <c r="E14" s="26">
        <v>6453.25</v>
      </c>
      <c r="F14" s="26">
        <v>6592.19</v>
      </c>
      <c r="G14" s="26">
        <v>6771.53</v>
      </c>
      <c r="H14" s="14">
        <f t="shared" si="3"/>
        <v>33449.813</v>
      </c>
      <c r="I14" s="14">
        <v>40644.81</v>
      </c>
      <c r="J14" s="26">
        <v>26860.13</v>
      </c>
      <c r="K14" s="26">
        <v>32613.96</v>
      </c>
      <c r="L14" s="31">
        <f t="shared" si="2"/>
        <v>102.72049197611113</v>
      </c>
      <c r="M14" s="32">
        <f>H14/B14*100</f>
        <v>38.067387049049735</v>
      </c>
      <c r="N14" s="32">
        <f>I14/B14*100</f>
        <v>46.255616251280294</v>
      </c>
      <c r="O14" s="32">
        <f t="shared" si="0"/>
        <v>124.53332504347523</v>
      </c>
      <c r="P14" s="32">
        <f t="shared" si="1"/>
        <v>124.62396470713767</v>
      </c>
      <c r="Q14" s="51"/>
    </row>
    <row r="15" spans="1:17" s="17" customFormat="1" ht="22.5" customHeight="1">
      <c r="A15" s="18" t="s">
        <v>3</v>
      </c>
      <c r="B15" s="33"/>
      <c r="C15" s="29">
        <v>426.451</v>
      </c>
      <c r="D15" s="29">
        <v>401.67</v>
      </c>
      <c r="E15" s="29">
        <v>406.292</v>
      </c>
      <c r="F15" s="29">
        <v>414.46</v>
      </c>
      <c r="G15" s="29">
        <v>423.4</v>
      </c>
      <c r="H15" s="12">
        <f t="shared" si="3"/>
        <v>2072.273</v>
      </c>
      <c r="I15" s="12">
        <f>H15+G15</f>
        <v>2495.6730000000002</v>
      </c>
      <c r="J15" s="58">
        <v>1790.36</v>
      </c>
      <c r="K15" s="43">
        <v>2165.13</v>
      </c>
      <c r="L15" s="27">
        <f t="shared" si="2"/>
        <v>102.15702359696954</v>
      </c>
      <c r="M15" s="22"/>
      <c r="N15" s="22"/>
      <c r="O15" s="22">
        <f t="shared" si="0"/>
        <v>115.74616278290402</v>
      </c>
      <c r="P15" s="22">
        <f t="shared" si="1"/>
        <v>115.26665835307813</v>
      </c>
      <c r="Q15" s="52"/>
    </row>
    <row r="16" spans="1:17" s="17" customFormat="1" ht="22.5" customHeight="1">
      <c r="A16" s="18" t="s">
        <v>4</v>
      </c>
      <c r="B16" s="33"/>
      <c r="C16" s="29">
        <f>C14-C15-C17</f>
        <v>6501.152</v>
      </c>
      <c r="D16" s="29">
        <f>D14-D15-D17</f>
        <v>5690.85</v>
      </c>
      <c r="E16" s="29">
        <f>E14-E15-E17</f>
        <v>5748.424</v>
      </c>
      <c r="F16" s="29">
        <f>F14-F15-F17</f>
        <v>5871.669999999999</v>
      </c>
      <c r="G16" s="29">
        <f>G14-G15-G17</f>
        <v>6035.610000000001</v>
      </c>
      <c r="H16" s="12">
        <f t="shared" si="3"/>
        <v>29847.706</v>
      </c>
      <c r="I16" s="12">
        <f>I14-I15-I17</f>
        <v>36306.782999999996</v>
      </c>
      <c r="J16" s="44">
        <v>23730.86</v>
      </c>
      <c r="K16" s="54">
        <v>28836.77</v>
      </c>
      <c r="L16" s="27">
        <f t="shared" si="2"/>
        <v>102.7920506431731</v>
      </c>
      <c r="M16" s="22"/>
      <c r="N16" s="22"/>
      <c r="O16" s="22">
        <f t="shared" si="0"/>
        <v>125.77591372584051</v>
      </c>
      <c r="P16" s="22">
        <f t="shared" si="1"/>
        <v>125.90447196409305</v>
      </c>
      <c r="Q16" s="52"/>
    </row>
    <row r="17" spans="1:17" s="17" customFormat="1" ht="22.5" customHeight="1">
      <c r="A17" s="18" t="s">
        <v>5</v>
      </c>
      <c r="B17" s="33"/>
      <c r="C17" s="29">
        <v>319.45</v>
      </c>
      <c r="D17" s="29">
        <v>293.27</v>
      </c>
      <c r="E17" s="29">
        <v>298.534</v>
      </c>
      <c r="F17" s="29">
        <v>306.06</v>
      </c>
      <c r="G17" s="29">
        <v>312.52</v>
      </c>
      <c r="H17" s="12">
        <f t="shared" si="3"/>
        <v>1529.8339999999998</v>
      </c>
      <c r="I17" s="12">
        <f>H17+G17</f>
        <v>1842.3539999999998</v>
      </c>
      <c r="J17" s="59">
        <v>1338.91</v>
      </c>
      <c r="K17" s="43">
        <v>1612.06</v>
      </c>
      <c r="L17" s="27">
        <f t="shared" si="2"/>
        <v>102.11069724890545</v>
      </c>
      <c r="M17" s="22"/>
      <c r="N17" s="22"/>
      <c r="O17" s="22">
        <f t="shared" si="0"/>
        <v>114.25965897633148</v>
      </c>
      <c r="P17" s="22">
        <f t="shared" si="1"/>
        <v>114.2856965621627</v>
      </c>
      <c r="Q17" s="52"/>
    </row>
    <row r="18" spans="1:17" ht="22.5" customHeight="1">
      <c r="A18" s="7" t="s">
        <v>7</v>
      </c>
      <c r="B18" s="35"/>
      <c r="C18" s="26">
        <f>C14</f>
        <v>7247.053</v>
      </c>
      <c r="D18" s="26">
        <f>D14</f>
        <v>6385.79</v>
      </c>
      <c r="E18" s="26">
        <v>6453.25</v>
      </c>
      <c r="F18" s="26">
        <f>F14</f>
        <v>6592.19</v>
      </c>
      <c r="G18" s="26">
        <f>G14</f>
        <v>6771.53</v>
      </c>
      <c r="H18" s="14">
        <f t="shared" si="3"/>
        <v>33449.813</v>
      </c>
      <c r="I18" s="14">
        <v>40644.81</v>
      </c>
      <c r="J18" s="26">
        <v>26860.13</v>
      </c>
      <c r="K18" s="55">
        <v>32613.96</v>
      </c>
      <c r="L18" s="31">
        <f t="shared" si="2"/>
        <v>102.72049197611113</v>
      </c>
      <c r="M18" s="22"/>
      <c r="N18" s="22"/>
      <c r="O18" s="32">
        <f t="shared" si="0"/>
        <v>124.53332504347523</v>
      </c>
      <c r="P18" s="32">
        <f t="shared" si="1"/>
        <v>124.62396470713767</v>
      </c>
      <c r="Q18" s="1"/>
    </row>
    <row r="19" spans="1:17" ht="21" customHeight="1">
      <c r="A19" s="4" t="s">
        <v>8</v>
      </c>
      <c r="B19" s="40"/>
      <c r="C19" s="29">
        <f aca="true" t="shared" si="4" ref="C19:I19">C18-C20-C21-C22</f>
        <v>5909.0836</v>
      </c>
      <c r="D19" s="29">
        <f t="shared" si="4"/>
        <v>5227.438</v>
      </c>
      <c r="E19" s="29">
        <f t="shared" si="4"/>
        <v>5269.956</v>
      </c>
      <c r="F19" s="29">
        <f t="shared" si="4"/>
        <v>5385.6900000000005</v>
      </c>
      <c r="G19" s="29">
        <f t="shared" si="4"/>
        <v>5527.7699999999995</v>
      </c>
      <c r="H19" s="29">
        <f t="shared" si="4"/>
        <v>27319.937600000005</v>
      </c>
      <c r="I19" s="29">
        <f t="shared" si="4"/>
        <v>33211.88</v>
      </c>
      <c r="J19" s="45">
        <v>21848.41</v>
      </c>
      <c r="K19" s="56">
        <v>26559.03</v>
      </c>
      <c r="L19" s="27">
        <f t="shared" si="2"/>
        <v>102.63810208162741</v>
      </c>
      <c r="M19" s="22"/>
      <c r="N19" s="22"/>
      <c r="O19" s="22">
        <f t="shared" si="0"/>
        <v>125.04313860825573</v>
      </c>
      <c r="P19" s="22">
        <f t="shared" si="1"/>
        <v>125.04929585154277</v>
      </c>
      <c r="Q19" s="1"/>
    </row>
    <row r="20" spans="1:17" ht="21" customHeight="1">
      <c r="A20" s="4" t="s">
        <v>9</v>
      </c>
      <c r="B20" s="40"/>
      <c r="C20" s="29">
        <v>555.814</v>
      </c>
      <c r="D20" s="29">
        <v>502.297</v>
      </c>
      <c r="E20" s="29">
        <v>513.905</v>
      </c>
      <c r="F20" s="29">
        <v>516.78</v>
      </c>
      <c r="G20" s="29">
        <v>533.59</v>
      </c>
      <c r="H20" s="12">
        <f t="shared" si="3"/>
        <v>2622.3859999999995</v>
      </c>
      <c r="I20" s="12">
        <v>3169.18</v>
      </c>
      <c r="J20" s="45">
        <v>2030.18</v>
      </c>
      <c r="K20" s="56">
        <v>2447.39</v>
      </c>
      <c r="L20" s="27">
        <f t="shared" si="2"/>
        <v>103.25283486203027</v>
      </c>
      <c r="M20" s="22"/>
      <c r="N20" s="22"/>
      <c r="O20" s="22">
        <f t="shared" si="0"/>
        <v>129.17012284625008</v>
      </c>
      <c r="P20" s="22">
        <f t="shared" si="1"/>
        <v>129.4922345845983</v>
      </c>
      <c r="Q20" s="1"/>
    </row>
    <row r="21" spans="1:17" ht="22.5" customHeight="1">
      <c r="A21" s="10" t="s">
        <v>12</v>
      </c>
      <c r="B21" s="40"/>
      <c r="C21" s="29">
        <v>3.2004</v>
      </c>
      <c r="D21" s="29">
        <v>2.925</v>
      </c>
      <c r="E21" s="29">
        <v>2.97</v>
      </c>
      <c r="F21" s="29">
        <v>3.07</v>
      </c>
      <c r="G21" s="29">
        <v>3.2</v>
      </c>
      <c r="H21" s="12">
        <f t="shared" si="3"/>
        <v>15.365400000000001</v>
      </c>
      <c r="I21" s="12">
        <v>18.75</v>
      </c>
      <c r="J21" s="45">
        <v>12.419</v>
      </c>
      <c r="K21" s="56">
        <v>15.09</v>
      </c>
      <c r="L21" s="27">
        <f t="shared" si="2"/>
        <v>104.23452768729642</v>
      </c>
      <c r="M21" s="22"/>
      <c r="N21" s="22"/>
      <c r="O21" s="22">
        <f t="shared" si="0"/>
        <v>123.72493759561962</v>
      </c>
      <c r="P21" s="22">
        <f t="shared" si="1"/>
        <v>124.2544731610338</v>
      </c>
      <c r="Q21" s="1"/>
    </row>
    <row r="22" spans="1:17" ht="21.75" customHeight="1">
      <c r="A22" s="8" t="s">
        <v>10</v>
      </c>
      <c r="B22" s="41"/>
      <c r="C22" s="36">
        <v>778.955</v>
      </c>
      <c r="D22" s="36">
        <v>653.13</v>
      </c>
      <c r="E22" s="36">
        <v>666.419</v>
      </c>
      <c r="F22" s="36">
        <v>686.65</v>
      </c>
      <c r="G22" s="36">
        <v>706.97</v>
      </c>
      <c r="H22" s="49">
        <f t="shared" si="3"/>
        <v>3492.1240000000003</v>
      </c>
      <c r="I22" s="53">
        <v>4245</v>
      </c>
      <c r="J22" s="36">
        <v>2969.12</v>
      </c>
      <c r="K22" s="57">
        <v>3592.45</v>
      </c>
      <c r="L22" s="34">
        <f t="shared" si="2"/>
        <v>102.95929512852256</v>
      </c>
      <c r="M22" s="34"/>
      <c r="N22" s="34"/>
      <c r="O22" s="34">
        <f t="shared" si="0"/>
        <v>117.61478148407609</v>
      </c>
      <c r="P22" s="34">
        <f t="shared" si="1"/>
        <v>118.16448384807026</v>
      </c>
      <c r="Q22" s="1"/>
    </row>
    <row r="23" spans="4:12" ht="16.5">
      <c r="D23" s="1"/>
      <c r="E23" s="1"/>
      <c r="F23" s="1"/>
      <c r="G23" s="1"/>
      <c r="H23" s="1"/>
      <c r="I23" s="1"/>
      <c r="J23" s="1"/>
      <c r="K23" s="11"/>
      <c r="L23" s="16"/>
    </row>
    <row r="24" spans="4:12" ht="16.5">
      <c r="D24" s="11"/>
      <c r="E24" s="11"/>
      <c r="F24" s="11"/>
      <c r="G24" s="11"/>
      <c r="H24" s="11"/>
      <c r="I24" s="11"/>
      <c r="J24" s="11"/>
      <c r="K24" s="46"/>
      <c r="L24" s="15"/>
    </row>
    <row r="25" spans="4:12" ht="16.5">
      <c r="D25" s="11"/>
      <c r="E25" s="11"/>
      <c r="F25" s="11"/>
      <c r="G25" s="11"/>
      <c r="H25" s="11"/>
      <c r="I25" s="11"/>
      <c r="J25" s="11"/>
      <c r="K25" s="46"/>
      <c r="L25" s="1"/>
    </row>
    <row r="26" spans="4:12" ht="16.5">
      <c r="D26" s="1"/>
      <c r="E26" s="1"/>
      <c r="F26" s="1"/>
      <c r="G26" s="1"/>
      <c r="H26" s="37"/>
      <c r="I26" s="37"/>
      <c r="J26" s="37"/>
      <c r="K26" s="46"/>
      <c r="L26" s="1"/>
    </row>
    <row r="27" ht="16.5">
      <c r="K27" s="46"/>
    </row>
    <row r="28" ht="16.5">
      <c r="K28" s="46"/>
    </row>
    <row r="29" ht="16.5">
      <c r="K29" s="47"/>
    </row>
    <row r="30" ht="16.5">
      <c r="K30" s="46"/>
    </row>
    <row r="31" ht="16.5">
      <c r="K31" s="46"/>
    </row>
    <row r="32" ht="16.5">
      <c r="K32" s="46"/>
    </row>
    <row r="33" ht="16.5">
      <c r="K33" s="46"/>
    </row>
  </sheetData>
  <mergeCells count="21">
    <mergeCell ref="P7:P8"/>
    <mergeCell ref="K6:K8"/>
    <mergeCell ref="N7:N8"/>
    <mergeCell ref="G7:G8"/>
    <mergeCell ref="E7:E8"/>
    <mergeCell ref="B6:B8"/>
    <mergeCell ref="J6:J8"/>
    <mergeCell ref="O7:O8"/>
    <mergeCell ref="D6:H6"/>
    <mergeCell ref="M7:M8"/>
    <mergeCell ref="F7:F8"/>
    <mergeCell ref="A3:P3"/>
    <mergeCell ref="L6:P6"/>
    <mergeCell ref="A6:A8"/>
    <mergeCell ref="L5:P5"/>
    <mergeCell ref="D7:D8"/>
    <mergeCell ref="H7:H8"/>
    <mergeCell ref="L7:L8"/>
    <mergeCell ref="A4:P4"/>
    <mergeCell ref="C7:C8"/>
    <mergeCell ref="I7:I8"/>
  </mergeCells>
  <printOptions/>
  <pageMargins left="0.25" right="0.17" top="0.3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workbookViewId="0" topLeftCell="A7">
      <selection activeCell="C12" sqref="C12"/>
    </sheetView>
  </sheetViews>
  <sheetFormatPr defaultColWidth="8.72265625" defaultRowHeight="16.5"/>
  <cols>
    <col min="1" max="1" width="31.99609375" style="0" customWidth="1"/>
    <col min="2" max="2" width="10.90625" style="0" customWidth="1"/>
    <col min="3" max="3" width="11.6328125" style="0" customWidth="1"/>
    <col min="4" max="4" width="11.99609375" style="0" customWidth="1"/>
    <col min="5" max="5" width="12.453125" style="0" customWidth="1"/>
    <col min="6" max="6" width="13.0859375" style="0" customWidth="1"/>
    <col min="7" max="7" width="13.453125" style="0" customWidth="1"/>
    <col min="8" max="8" width="12.0859375" style="0" customWidth="1"/>
  </cols>
  <sheetData>
    <row r="1" ht="16.5">
      <c r="A1" s="5" t="s">
        <v>11</v>
      </c>
    </row>
    <row r="2" ht="16.5">
      <c r="A2" s="5" t="s">
        <v>14</v>
      </c>
    </row>
    <row r="3" ht="19.5" customHeight="1">
      <c r="A3" s="5"/>
    </row>
    <row r="4" spans="1:8" ht="29.25" customHeight="1">
      <c r="A4" s="106" t="s">
        <v>33</v>
      </c>
      <c r="B4" s="106"/>
      <c r="C4" s="106"/>
      <c r="D4" s="106"/>
      <c r="E4" s="106"/>
      <c r="F4" s="106"/>
      <c r="G4" s="106"/>
      <c r="H4" s="106"/>
    </row>
    <row r="5" spans="1:8" ht="25.5" customHeight="1">
      <c r="A5" s="106" t="s">
        <v>41</v>
      </c>
      <c r="B5" s="106"/>
      <c r="C5" s="106"/>
      <c r="D5" s="106"/>
      <c r="E5" s="106"/>
      <c r="F5" s="106"/>
      <c r="G5" s="106"/>
      <c r="H5" s="106"/>
    </row>
    <row r="6" spans="1:8" ht="19.5" customHeight="1">
      <c r="A6" s="66"/>
      <c r="B6" s="66"/>
      <c r="C6" s="66"/>
      <c r="D6" s="66"/>
      <c r="E6" s="66"/>
      <c r="F6" s="113" t="s">
        <v>13</v>
      </c>
      <c r="G6" s="113"/>
      <c r="H6" s="113"/>
    </row>
    <row r="7" spans="1:8" s="60" customFormat="1" ht="18.75" customHeight="1">
      <c r="A7" s="110"/>
      <c r="B7" s="121" t="s">
        <v>39</v>
      </c>
      <c r="C7" s="118" t="s">
        <v>42</v>
      </c>
      <c r="D7" s="119"/>
      <c r="E7" s="121" t="s">
        <v>36</v>
      </c>
      <c r="F7" s="107" t="s">
        <v>0</v>
      </c>
      <c r="G7" s="108"/>
      <c r="H7" s="109"/>
    </row>
    <row r="8" spans="1:8" s="60" customFormat="1" ht="16.5" customHeight="1">
      <c r="A8" s="111"/>
      <c r="B8" s="122"/>
      <c r="C8" s="114" t="s">
        <v>34</v>
      </c>
      <c r="D8" s="114" t="s">
        <v>35</v>
      </c>
      <c r="E8" s="114"/>
      <c r="F8" s="116" t="s">
        <v>38</v>
      </c>
      <c r="G8" s="121" t="s">
        <v>37</v>
      </c>
      <c r="H8" s="116" t="s">
        <v>40</v>
      </c>
    </row>
    <row r="9" spans="1:8" s="61" customFormat="1" ht="64.5" customHeight="1">
      <c r="A9" s="112"/>
      <c r="B9" s="115"/>
      <c r="C9" s="115"/>
      <c r="D9" s="120"/>
      <c r="E9" s="120"/>
      <c r="F9" s="117"/>
      <c r="G9" s="120"/>
      <c r="H9" s="117"/>
    </row>
    <row r="10" spans="1:8" s="61" customFormat="1" ht="22.5" customHeight="1">
      <c r="A10" s="67" t="s">
        <v>1</v>
      </c>
      <c r="B10" s="68"/>
      <c r="C10" s="69">
        <v>15909.12</v>
      </c>
      <c r="D10" s="69">
        <v>16243.02</v>
      </c>
      <c r="E10" s="69">
        <v>13204.463</v>
      </c>
      <c r="F10" s="69">
        <v>102.0987961622013</v>
      </c>
      <c r="G10" s="69"/>
      <c r="H10" s="69">
        <v>123.01159085378937</v>
      </c>
    </row>
    <row r="11" spans="1:8" s="61" customFormat="1" ht="22.5" customHeight="1">
      <c r="A11" s="9" t="s">
        <v>2</v>
      </c>
      <c r="B11" s="70"/>
      <c r="C11" s="73"/>
      <c r="D11" s="72"/>
      <c r="E11" s="74"/>
      <c r="F11" s="73"/>
      <c r="G11" s="73"/>
      <c r="H11" s="73"/>
    </row>
    <row r="12" spans="1:8" s="61" customFormat="1" ht="22.5" customHeight="1">
      <c r="A12" s="4" t="s">
        <v>3</v>
      </c>
      <c r="B12" s="75"/>
      <c r="C12" s="71">
        <v>1212.4407980824944</v>
      </c>
      <c r="D12" s="72">
        <v>1237.2958344431856</v>
      </c>
      <c r="E12" s="72">
        <v>1035.226</v>
      </c>
      <c r="F12" s="71">
        <v>102.05</v>
      </c>
      <c r="G12" s="71"/>
      <c r="H12" s="71">
        <v>119.51939329607116</v>
      </c>
    </row>
    <row r="13" spans="1:8" s="62" customFormat="1" ht="22.5" customHeight="1">
      <c r="A13" s="18" t="s">
        <v>4</v>
      </c>
      <c r="B13" s="76"/>
      <c r="C13" s="72">
        <v>13689.615201917506</v>
      </c>
      <c r="D13" s="72">
        <v>13978.317472756815</v>
      </c>
      <c r="E13" s="72">
        <v>11267.989</v>
      </c>
      <c r="F13" s="71">
        <v>102.10891443317465</v>
      </c>
      <c r="G13" s="71"/>
      <c r="H13" s="71">
        <v>124.05334681065818</v>
      </c>
    </row>
    <row r="14" spans="1:8" s="61" customFormat="1" ht="22.5" customHeight="1">
      <c r="A14" s="4" t="s">
        <v>5</v>
      </c>
      <c r="B14" s="75"/>
      <c r="C14" s="71">
        <v>1007.0640000000003</v>
      </c>
      <c r="D14" s="72">
        <v>1027.4066928000002</v>
      </c>
      <c r="E14" s="72">
        <v>901.248</v>
      </c>
      <c r="F14" s="71">
        <v>102.02</v>
      </c>
      <c r="G14" s="71"/>
      <c r="H14" s="71">
        <v>113.99822166595656</v>
      </c>
    </row>
    <row r="15" spans="1:8" s="64" customFormat="1" ht="22.5" customHeight="1">
      <c r="A15" s="19" t="s">
        <v>6</v>
      </c>
      <c r="B15" s="77">
        <v>105740</v>
      </c>
      <c r="C15" s="73">
        <v>8727.54</v>
      </c>
      <c r="D15" s="74">
        <v>8915.44</v>
      </c>
      <c r="E15" s="74">
        <v>7247.091</v>
      </c>
      <c r="F15" s="73">
        <v>102.15295489908955</v>
      </c>
      <c r="G15" s="73">
        <v>8.431473425383015</v>
      </c>
      <c r="H15" s="73">
        <v>123.02094730147586</v>
      </c>
    </row>
    <row r="16" spans="1:8" s="63" customFormat="1" ht="22.5" customHeight="1">
      <c r="A16" s="18" t="s">
        <v>3</v>
      </c>
      <c r="B16" s="78"/>
      <c r="C16" s="71">
        <v>771.73</v>
      </c>
      <c r="D16" s="72">
        <v>788.04</v>
      </c>
      <c r="E16" s="71">
        <v>690.451</v>
      </c>
      <c r="F16" s="71">
        <v>102.11343345470564</v>
      </c>
      <c r="G16" s="71"/>
      <c r="H16" s="71">
        <v>114.13409496111962</v>
      </c>
    </row>
    <row r="17" spans="1:8" s="63" customFormat="1" ht="22.5" customHeight="1">
      <c r="A17" s="18" t="s">
        <v>4</v>
      </c>
      <c r="B17" s="78"/>
      <c r="C17" s="72">
        <v>7697.03</v>
      </c>
      <c r="D17" s="72">
        <v>7863.55</v>
      </c>
      <c r="E17" s="72">
        <v>6327.69</v>
      </c>
      <c r="F17" s="71">
        <v>102.1634318691755</v>
      </c>
      <c r="G17" s="71"/>
      <c r="H17" s="71">
        <v>124.27204872552227</v>
      </c>
    </row>
    <row r="18" spans="1:8" s="63" customFormat="1" ht="22.5" customHeight="1">
      <c r="A18" s="18" t="s">
        <v>5</v>
      </c>
      <c r="B18" s="78"/>
      <c r="C18" s="71">
        <v>258.78</v>
      </c>
      <c r="D18" s="72">
        <v>263.85</v>
      </c>
      <c r="E18" s="79">
        <v>228.95</v>
      </c>
      <c r="F18" s="71">
        <v>101.95919313702761</v>
      </c>
      <c r="G18" s="71"/>
      <c r="H18" s="71">
        <v>115.243502948242</v>
      </c>
    </row>
    <row r="19" spans="1:8" s="61" customFormat="1" ht="22.5" customHeight="1">
      <c r="A19" s="7" t="s">
        <v>7</v>
      </c>
      <c r="B19" s="80"/>
      <c r="C19" s="73">
        <v>8727.54</v>
      </c>
      <c r="D19" s="74">
        <v>8915.44</v>
      </c>
      <c r="E19" s="73">
        <v>7247.091</v>
      </c>
      <c r="F19" s="73">
        <v>102.15295489908955</v>
      </c>
      <c r="G19" s="73"/>
      <c r="H19" s="73">
        <v>123.02094730147586</v>
      </c>
    </row>
    <row r="20" spans="1:8" s="61" customFormat="1" ht="21" customHeight="1">
      <c r="A20" s="4" t="s">
        <v>8</v>
      </c>
      <c r="B20" s="81"/>
      <c r="C20" s="71">
        <v>7011.52</v>
      </c>
      <c r="D20" s="71">
        <v>7159.01</v>
      </c>
      <c r="E20" s="71">
        <v>5832.49</v>
      </c>
      <c r="F20" s="71">
        <v>102.10353817717126</v>
      </c>
      <c r="G20" s="71"/>
      <c r="H20" s="71">
        <v>122.74363093635823</v>
      </c>
    </row>
    <row r="21" spans="1:8" s="61" customFormat="1" ht="21" customHeight="1">
      <c r="A21" s="4" t="s">
        <v>9</v>
      </c>
      <c r="B21" s="81"/>
      <c r="C21" s="71">
        <v>653.97</v>
      </c>
      <c r="D21" s="72">
        <v>669.51</v>
      </c>
      <c r="E21" s="82">
        <v>539.21</v>
      </c>
      <c r="F21" s="71">
        <v>102.37625579155008</v>
      </c>
      <c r="G21" s="71"/>
      <c r="H21" s="71">
        <v>124.16498210344761</v>
      </c>
    </row>
    <row r="22" spans="1:8" s="61" customFormat="1" ht="22.5" customHeight="1">
      <c r="A22" s="10" t="s">
        <v>12</v>
      </c>
      <c r="B22" s="81"/>
      <c r="C22" s="71">
        <v>6.44</v>
      </c>
      <c r="D22" s="72">
        <v>6.59</v>
      </c>
      <c r="E22" s="82">
        <v>5.301</v>
      </c>
      <c r="F22" s="71">
        <v>102.32919254658384</v>
      </c>
      <c r="G22" s="71"/>
      <c r="H22" s="71">
        <v>124.3161667609885</v>
      </c>
    </row>
    <row r="23" spans="1:8" s="61" customFormat="1" ht="21.75" customHeight="1">
      <c r="A23" s="8" t="s">
        <v>10</v>
      </c>
      <c r="B23" s="83"/>
      <c r="C23" s="85">
        <v>1055.61</v>
      </c>
      <c r="D23" s="84">
        <v>1080.33</v>
      </c>
      <c r="E23" s="84">
        <v>870.09</v>
      </c>
      <c r="F23" s="85">
        <v>102.34177395060675</v>
      </c>
      <c r="G23" s="85"/>
      <c r="H23" s="85">
        <v>124.16301761886702</v>
      </c>
    </row>
    <row r="24" spans="1:6" ht="16.5">
      <c r="A24" s="60"/>
      <c r="C24" s="1"/>
      <c r="D24" s="1"/>
      <c r="E24" s="11"/>
      <c r="F24" s="16"/>
    </row>
    <row r="25" spans="1:6" ht="16.5">
      <c r="A25" s="11"/>
      <c r="C25" s="11"/>
      <c r="D25" s="11"/>
      <c r="E25" s="11"/>
      <c r="F25" s="15"/>
    </row>
    <row r="26" spans="3:6" ht="16.5">
      <c r="C26" s="11"/>
      <c r="D26" s="11"/>
      <c r="E26" s="46"/>
      <c r="F26" s="1"/>
    </row>
    <row r="27" spans="3:6" ht="16.5">
      <c r="C27" s="37"/>
      <c r="D27" s="65"/>
      <c r="E27" s="46"/>
      <c r="F27" s="1"/>
    </row>
    <row r="28" ht="16.5">
      <c r="E28" s="46"/>
    </row>
    <row r="29" ht="16.5">
      <c r="E29" s="46"/>
    </row>
    <row r="30" ht="16.5">
      <c r="E30" s="47"/>
    </row>
    <row r="31" ht="16.5">
      <c r="E31" s="46"/>
    </row>
    <row r="32" ht="16.5">
      <c r="E32" s="46"/>
    </row>
    <row r="33" ht="16.5">
      <c r="E33" s="46"/>
    </row>
    <row r="34" ht="16.5">
      <c r="E34" s="46"/>
    </row>
  </sheetData>
  <mergeCells count="13">
    <mergeCell ref="B7:B9"/>
    <mergeCell ref="G8:G9"/>
    <mergeCell ref="E7:E9"/>
    <mergeCell ref="A4:H4"/>
    <mergeCell ref="F7:H7"/>
    <mergeCell ref="A7:A9"/>
    <mergeCell ref="F6:H6"/>
    <mergeCell ref="C8:C9"/>
    <mergeCell ref="F8:F9"/>
    <mergeCell ref="H8:H9"/>
    <mergeCell ref="A5:H5"/>
    <mergeCell ref="C7:D7"/>
    <mergeCell ref="D8:D9"/>
  </mergeCells>
  <printOptions/>
  <pageMargins left="0.9" right="0.17" top="0.25" bottom="0.23" header="0.17" footer="0.18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2013-01-17T16:46:53Z</cp:lastPrinted>
  <dcterms:created xsi:type="dcterms:W3CDTF">2002-05-14T16:08:28Z</dcterms:created>
  <dcterms:modified xsi:type="dcterms:W3CDTF">2013-01-17T09:14:20Z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